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724" activeTab="0"/>
  </bookViews>
  <sheets>
    <sheet name="december" sheetId="1" r:id="rId1"/>
  </sheets>
  <externalReferences>
    <externalReference r:id="rId4"/>
  </externalReferences>
  <definedNames>
    <definedName name="_xlfn.IFERROR" hidden="1">#NAME?</definedName>
    <definedName name="_xlnm.Print_Area" localSheetId="0">'december'!$A$1:$K$51</definedName>
    <definedName name="_xlnm.Print_Titles" localSheetId="0">'december'!$A:$A,'december'!$6:$6</definedName>
  </definedNames>
  <calcPr fullCalcOnLoad="1"/>
</workbook>
</file>

<file path=xl/sharedStrings.xml><?xml version="1.0" encoding="utf-8"?>
<sst xmlns="http://schemas.openxmlformats.org/spreadsheetml/2006/main" count="76" uniqueCount="58">
  <si>
    <t>Splošna bolnišnica Slovenj Gradec</t>
  </si>
  <si>
    <t xml:space="preserve">Tabela 1: Procesni kazalniki 2018 -  VEZANI NA IZVEDBO ENKRATNIH DODATNIH PROGRAMOV 2018 (EDP 2018) - podatki za december 2018 </t>
  </si>
  <si>
    <t>Operacija žolčnih kamnov</t>
  </si>
  <si>
    <t>Operacija na ožilju - krčne žile SPP</t>
  </si>
  <si>
    <t>Operacija na ožilju - arterije in vene</t>
  </si>
  <si>
    <t>Operacija kile</t>
  </si>
  <si>
    <t>Endoproteza kolka</t>
  </si>
  <si>
    <t>Endoproteza kolena</t>
  </si>
  <si>
    <t>Artroskopska operacija</t>
  </si>
  <si>
    <t>Operacije na ožilju (ambulantno)</t>
  </si>
  <si>
    <t>Število čakajočih nad dopustno čakalno dobo</t>
  </si>
  <si>
    <t>Kazalnik 1 m (mesečni): Absolutna razlika v številu čakajočih nad dopustno čakalno dobo za posamezno storitev.</t>
  </si>
  <si>
    <t xml:space="preserve">Kazalnik 1 m (mesečni) (%): Razlika v številu čakajočih nad dopustno čakalno dobo za posamezno storitev, izražena v deležu glede na število čakajočih za posamezno storitev v opazovanem mesecu. </t>
  </si>
  <si>
    <t xml:space="preserve">Kazalnik 1 l (letni): Absolutna razlika v številu čakajočih nad dopustno čakalno dobo za posamezno storitev. Primerja se stanje na začetku leta (januar 2018) s stanjem opazovanega meseca. </t>
  </si>
  <si>
    <t xml:space="preserve">Kazalnik 1 l (letni) (%): Razlika v številu čakajočih nad dopustno čakalno dobo za posamezno storitev, izražena v deležu glede na število čakajočih za posamezno storitev v opazovanem mesecu. </t>
  </si>
  <si>
    <t>število čakajočih v opazovanem mesecu</t>
  </si>
  <si>
    <t>število čakajočih v preteklem mesecu</t>
  </si>
  <si>
    <t>število čakajočih na začetku leta</t>
  </si>
  <si>
    <t xml:space="preserve"> Število čakajočih v okviru dopustne čakalne dobe</t>
  </si>
  <si>
    <t>Kazalnik 2 m (mesečni): Absolutna razlika v številu čakajočih v okviru dopustne čakalne dobe za posamezno storitev.</t>
  </si>
  <si>
    <t xml:space="preserve">Kazalnik 2 m (mesečni) (%): Razlika v številu čakajočih v okviru  dopustne čakalne dobe za posamezno storitev, izražena v deležu glede na število čakajočih v  opazovanem mesecu. </t>
  </si>
  <si>
    <t xml:space="preserve">Kazalnik 2 l (letni): Absolutna razlika v številu čakajočih v okviru dopustne čakalne dobe za posamezno storitev. </t>
  </si>
  <si>
    <t xml:space="preserve">Kazalnik 2 l (letni) (%): Razlika v številu čakajočih v okviru dopustne čakalne dobe za posamezno storitev, izražena v deležu glede na število čakajočih  v opazovanem mesecu. </t>
  </si>
  <si>
    <t>Čakalna doba (tj. prvi prosti termin)</t>
  </si>
  <si>
    <t>Kazalnik 3 m (mesečni): Absolutna razlika čakalne dobe (tj. prvi prosti termin) za posamezno  storitev in stopnjo nujnosti hitro</t>
  </si>
  <si>
    <t>Kazalnik 3 m (mesečni) (%): Razlika v čakalni dobi (tj. prvi prost termin), izražena v deležu glede na čakalno dobo (tj. prvi prosti termin) v opazovanem mesecu za stopnjo nujnosti hitro</t>
  </si>
  <si>
    <t>ČD v opazovanem mesecu - hitro</t>
  </si>
  <si>
    <t>ČD v preteklem mesecu - hitro</t>
  </si>
  <si>
    <t>ČD na začetku leta - hitro</t>
  </si>
  <si>
    <t>Kazalnik 3 m (mesečni): Absolutna razlika čakalne dobe (tj. prvi prosti termin) za posamezno  storitev in stopnjo nujnosti redno</t>
  </si>
  <si>
    <t>Kazalnik 3 m (mesečni) (%): Razlika v čakalni dobi (tj. prvi prost termin), izražena v deležu glede na čakalno dobo (tj. prvi prosti termin) v opazovanem mesecu za stopnjo nujnosti redno</t>
  </si>
  <si>
    <t>ČD v opazovanem mesecu  - redno</t>
  </si>
  <si>
    <t>ČD v preteklem mesecu  - redno</t>
  </si>
  <si>
    <t>ČD na začetku leta  - redno</t>
  </si>
  <si>
    <t>Kazalnik 3 m (mesečni): Absolutna razlika čakalne dobe (tj. prvi prosti termin) za posamezno  storitev in stopnjo nujnosti zelo  hitro</t>
  </si>
  <si>
    <t>Kazalnik 3 m (mesečni) (%): Razlika v čakalni dobi (tj. prvi prost termin), izražena v deležu glede na čakalno dobo (tj. prvi prosti termin) v opazovanem mesecu za stopnjo nujnosti zelo hitro</t>
  </si>
  <si>
    <t>ČD v opazovanem mesecu - zelo hitro</t>
  </si>
  <si>
    <t>ČD v preteklem mesecu - zelo hitro</t>
  </si>
  <si>
    <t>ČD na začetku leta - zelo hitro</t>
  </si>
  <si>
    <t xml:space="preserve">Delež neopravljenih storitev zaradi odsotnosti pacienta </t>
  </si>
  <si>
    <t xml:space="preserve">Kazalnik 4 - Delež neopravljenih storitev zaradi odsotnosti pacienta </t>
  </si>
  <si>
    <t>Št. nerealiziranih terminov v preteklem  mesecu , pri čemer so realizirani termini tisti, na katere so v preteklem mesecu  bili pacienti naročeni, a niso bili obravnavani (v kolikor se je pacient predhodno opravičil zadosti zgodaj, da ste uspeli v tem terminu prenaročiti in obravnavati drugega pacienta, se  tak termin šteje za realiziran)</t>
  </si>
  <si>
    <t>Število vseh terminov (naročil  pacientov za to storitev)</t>
  </si>
  <si>
    <t>Delež obravnavanih pacientov v okviru EDP 2018</t>
  </si>
  <si>
    <t>Kazalnik 5 - Delež pacientov, ki so bili v opazovanem mesecu obravnavani v okviru EDP 2018.</t>
  </si>
  <si>
    <t>Število pacientov, ki jim je bila v opazovanem mesecu v okviru EDP 2018 opravljena storitev*</t>
  </si>
  <si>
    <t>NP</t>
  </si>
  <si>
    <t>Število vseh pacientov, ki jim je bila v opazovanem mesecu opravljena storitev**</t>
  </si>
  <si>
    <t xml:space="preserve">Povprečna realizirana čakalna doba pacientov </t>
  </si>
  <si>
    <t xml:space="preserve">Kazalnik 6: Povprečna realizirana čakalna doba pacinetov, ki so bili v opazovanem mesecu obravnavani. Kot realizirana čakalna doba se razume število dni od uvrstitve na čakalni seznam do datuma opravljene storitve. Realizirano čakalno dobo se povpreči za tiste paciente, ki jim je bila v opazovanem mesecu opravljena storitev. </t>
  </si>
  <si>
    <t xml:space="preserve">Delež realizacije EDP izven rednega delovnega časa </t>
  </si>
  <si>
    <t xml:space="preserve">Kazalnik 7: Delež realizacije posameznih EDP storitev izven rednega delovnega časa. </t>
  </si>
  <si>
    <t>Število opravljenih EDP storitev, ki so bile v opazovanem mesecu izvedene izven rednega delovnega časa (podjemne pogodbe z lastnimi ali tujimi zaposlenimi)</t>
  </si>
  <si>
    <t>Število opravljenih EDP storitev v opazovanem mesecu*</t>
  </si>
  <si>
    <t>** Gre za število vseh pacientov, ki jim je bila v opazovanem mesecu opravljena storitev (poseg) neodvisno od datuma obračuna te obravnave pacienta</t>
  </si>
  <si>
    <t>NP - ni podatka</t>
  </si>
  <si>
    <t>Pojasnilo k podatkom za kazalnik 1 in 2 (K1 in K2):</t>
  </si>
  <si>
    <r>
      <t>Na osnovi dodatnih pojasnil Ministrstva za zdravje z dne 17.9.2018  kot</t>
    </r>
    <r>
      <rPr>
        <b/>
        <sz val="12"/>
        <color indexed="12"/>
        <rFont val="Calibri"/>
        <family val="2"/>
      </rPr>
      <t xml:space="preserve"> </t>
    </r>
    <r>
      <rPr>
        <sz val="12"/>
        <color indexed="12"/>
        <rFont val="Calibri"/>
        <family val="2"/>
      </rPr>
      <t>"</t>
    </r>
    <r>
      <rPr>
        <b/>
        <u val="single"/>
        <sz val="12"/>
        <color indexed="12"/>
        <rFont val="Calibri"/>
        <family val="2"/>
      </rPr>
      <t>število čakajočih nad dopustno čakalno dobo"</t>
    </r>
    <r>
      <rPr>
        <sz val="12"/>
        <color indexed="8"/>
        <rFont val="Calibri"/>
        <family val="2"/>
      </rPr>
      <t xml:space="preserve"> v okviru procesnega kazalnika K1 </t>
    </r>
    <r>
      <rPr>
        <u val="single"/>
        <sz val="12"/>
        <color indexed="12"/>
        <rFont val="Calibri"/>
        <family val="2"/>
      </rPr>
      <t>upoštevamo le paciente, ki čakajo nad najdaljšo dopustno čakalno dobo in nimajo označenih želja</t>
    </r>
    <r>
      <rPr>
        <sz val="12"/>
        <color indexed="8"/>
        <rFont val="Calibri"/>
        <family val="2"/>
      </rPr>
      <t xml:space="preserve"> (niso izrazili želje po določenem zdravniku ali določenem (kasnejšem) terminu). V okviru procesnega kazalnika K2 pa so upoštevani le pacienti, ki čakajo v okviru dopustne čakalne dobe.  Na ta način </t>
    </r>
    <r>
      <rPr>
        <u val="single"/>
        <sz val="12"/>
        <color indexed="8"/>
        <rFont val="Calibri"/>
        <family val="2"/>
      </rPr>
      <t>število pacientov, ki čakajo nad najdaljšo dopustno čakalno dobo in število pacientov, ki čakajo v okviru dopustne čakalne dobe ne prikazuje skupnega števila vseh čakajočih pacientov</t>
    </r>
    <r>
      <rPr>
        <sz val="12"/>
        <color indexed="8"/>
        <rFont val="Calibri"/>
        <family val="2"/>
      </rPr>
      <t xml:space="preserve"> (razen v primeru, ko ni pacientov, ki čakajo nad najdaljšo dopustno čakalno dobo in imajo izraženo željo po točno določenem zdravniku ali kasnejšem terminu).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</si>
</sst>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3">
    <font>
      <sz val="11"/>
      <color theme="1"/>
      <name val="Calibri"/>
      <family val="2"/>
    </font>
    <font>
      <sz val="11"/>
      <color indexed="8"/>
      <name val="Calibri"/>
      <family val="2"/>
    </font>
    <font>
      <b/>
      <sz val="12"/>
      <color indexed="12"/>
      <name val="Calibri"/>
      <family val="2"/>
    </font>
    <font>
      <sz val="12"/>
      <color indexed="12"/>
      <name val="Calibri"/>
      <family val="2"/>
    </font>
    <font>
      <b/>
      <u val="single"/>
      <sz val="12"/>
      <color indexed="12"/>
      <name val="Calibri"/>
      <family val="2"/>
    </font>
    <font>
      <sz val="12"/>
      <color indexed="8"/>
      <name val="Calibri"/>
      <family val="2"/>
    </font>
    <font>
      <u val="single"/>
      <sz val="12"/>
      <color indexed="12"/>
      <name val="Calibri"/>
      <family val="2"/>
    </font>
    <font>
      <u val="single"/>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2"/>
    </font>
    <font>
      <b/>
      <sz val="11"/>
      <color indexed="10"/>
      <name val="Calibri"/>
      <family val="2"/>
    </font>
    <font>
      <b/>
      <sz val="16"/>
      <color indexed="10"/>
      <name val="Calibri"/>
      <family val="2"/>
    </font>
    <font>
      <b/>
      <sz val="11"/>
      <name val="Calibri"/>
      <family val="2"/>
    </font>
    <font>
      <b/>
      <sz val="11"/>
      <color indexed="12"/>
      <name val="Calibri"/>
      <family val="2"/>
    </font>
    <font>
      <sz val="11"/>
      <name val="Calibri"/>
      <family val="2"/>
    </font>
    <font>
      <sz val="12"/>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rgb="FFFF0000"/>
      <name val="Calibri"/>
      <family val="2"/>
    </font>
    <font>
      <b/>
      <sz val="16"/>
      <color rgb="FFFF0000"/>
      <name val="Calibri"/>
      <family val="2"/>
    </font>
    <font>
      <b/>
      <sz val="11"/>
      <color rgb="FF0000FF"/>
      <name val="Calibri"/>
      <family val="2"/>
    </font>
    <font>
      <sz val="12"/>
      <color theme="1"/>
      <name val="Calibri"/>
      <family val="2"/>
    </font>
    <font>
      <b/>
      <sz val="12"/>
      <color rgb="FF0000FF"/>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62">
    <xf numFmtId="0" fontId="0" fillId="0" borderId="0" xfId="0" applyFont="1" applyAlignment="1">
      <alignment/>
    </xf>
    <xf numFmtId="0" fontId="46" fillId="0" borderId="0" xfId="0" applyFont="1" applyAlignment="1">
      <alignment/>
    </xf>
    <xf numFmtId="0" fontId="0" fillId="0" borderId="0" xfId="0" applyFont="1" applyAlignment="1">
      <alignment/>
    </xf>
    <xf numFmtId="0" fontId="31" fillId="0" borderId="0" xfId="0" applyFont="1" applyAlignment="1">
      <alignment/>
    </xf>
    <xf numFmtId="0" fontId="47" fillId="0" borderId="0" xfId="0" applyFont="1" applyAlignment="1">
      <alignment horizontal="center" vertical="center"/>
    </xf>
    <xf numFmtId="0" fontId="48" fillId="0" borderId="0" xfId="0" applyFont="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9" fillId="33" borderId="12" xfId="0" applyFont="1" applyFill="1" applyBorder="1" applyAlignment="1">
      <alignment wrapText="1"/>
    </xf>
    <xf numFmtId="0" fontId="0" fillId="33" borderId="13" xfId="0" applyFill="1" applyBorder="1" applyAlignment="1">
      <alignment/>
    </xf>
    <xf numFmtId="0" fontId="0" fillId="33" borderId="13" xfId="0" applyFill="1" applyBorder="1" applyAlignment="1">
      <alignment vertical="center"/>
    </xf>
    <xf numFmtId="0" fontId="49" fillId="33" borderId="14" xfId="0" applyFont="1" applyFill="1" applyBorder="1" applyAlignment="1">
      <alignment wrapText="1"/>
    </xf>
    <xf numFmtId="0" fontId="0" fillId="33" borderId="15" xfId="0" applyFill="1" applyBorder="1" applyAlignment="1">
      <alignment/>
    </xf>
    <xf numFmtId="10" fontId="0" fillId="33" borderId="15" xfId="41" applyNumberFormat="1" applyFont="1" applyFill="1" applyBorder="1" applyAlignment="1">
      <alignment vertical="center"/>
    </xf>
    <xf numFmtId="0" fontId="0" fillId="33" borderId="15" xfId="0" applyFill="1" applyBorder="1" applyAlignment="1">
      <alignment vertical="center"/>
    </xf>
    <xf numFmtId="0" fontId="29" fillId="0" borderId="14" xfId="0" applyFont="1" applyBorder="1" applyAlignment="1">
      <alignment/>
    </xf>
    <xf numFmtId="14" fontId="29" fillId="0" borderId="15" xfId="0" applyNumberFormat="1" applyFont="1" applyBorder="1" applyAlignment="1">
      <alignment horizontal="right"/>
    </xf>
    <xf numFmtId="0" fontId="29" fillId="0" borderId="15" xfId="0" applyFont="1" applyFill="1" applyBorder="1" applyAlignment="1">
      <alignment vertical="center"/>
    </xf>
    <xf numFmtId="0" fontId="29" fillId="34" borderId="15" xfId="0" applyFont="1" applyFill="1" applyBorder="1" applyAlignment="1">
      <alignment vertical="center"/>
    </xf>
    <xf numFmtId="0" fontId="29" fillId="0" borderId="16" xfId="0" applyFont="1" applyBorder="1" applyAlignment="1">
      <alignment/>
    </xf>
    <xf numFmtId="14" fontId="29" fillId="0" borderId="11" xfId="0" applyNumberFormat="1" applyFont="1" applyBorder="1" applyAlignment="1">
      <alignment/>
    </xf>
    <xf numFmtId="0" fontId="29" fillId="34" borderId="11" xfId="0" applyFont="1" applyFill="1" applyBorder="1" applyAlignment="1">
      <alignment vertical="center"/>
    </xf>
    <xf numFmtId="0" fontId="29" fillId="0" borderId="17" xfId="0" applyFont="1" applyBorder="1" applyAlignment="1">
      <alignment/>
    </xf>
    <xf numFmtId="0" fontId="29" fillId="0" borderId="18" xfId="0" applyFont="1" applyFill="1" applyBorder="1" applyAlignment="1">
      <alignment vertical="center"/>
    </xf>
    <xf numFmtId="164" fontId="0" fillId="33" borderId="15" xfId="41" applyNumberFormat="1" applyFont="1" applyFill="1" applyBorder="1" applyAlignment="1">
      <alignment vertical="center"/>
    </xf>
    <xf numFmtId="0" fontId="27" fillId="0" borderId="19" xfId="0" applyFont="1" applyBorder="1" applyAlignment="1">
      <alignment wrapText="1"/>
    </xf>
    <xf numFmtId="0" fontId="49" fillId="33" borderId="12" xfId="0" applyFont="1" applyFill="1" applyBorder="1" applyAlignment="1">
      <alignment vertical="center"/>
    </xf>
    <xf numFmtId="10" fontId="0" fillId="33" borderId="13" xfId="41" applyNumberFormat="1" applyFont="1" applyFill="1" applyBorder="1" applyAlignment="1">
      <alignment vertical="center"/>
    </xf>
    <xf numFmtId="0" fontId="27" fillId="0" borderId="20" xfId="0" applyFont="1" applyBorder="1" applyAlignment="1">
      <alignment wrapText="1"/>
    </xf>
    <xf numFmtId="0" fontId="29" fillId="0" borderId="17" xfId="0" applyFont="1" applyBorder="1" applyAlignment="1">
      <alignment vertical="center" wrapText="1"/>
    </xf>
    <xf numFmtId="0" fontId="0" fillId="0" borderId="15" xfId="0" applyBorder="1" applyAlignment="1">
      <alignment/>
    </xf>
    <xf numFmtId="0" fontId="0" fillId="0" borderId="15" xfId="0" applyFill="1" applyBorder="1" applyAlignment="1">
      <alignment vertical="center"/>
    </xf>
    <xf numFmtId="0" fontId="27" fillId="0" borderId="21" xfId="0" applyFont="1" applyBorder="1" applyAlignment="1">
      <alignment wrapText="1"/>
    </xf>
    <xf numFmtId="0" fontId="29" fillId="0" borderId="16" xfId="0" applyFont="1" applyBorder="1" applyAlignment="1">
      <alignment vertical="center" wrapText="1"/>
    </xf>
    <xf numFmtId="0" fontId="0" fillId="0" borderId="11" xfId="0" applyBorder="1" applyAlignment="1">
      <alignment/>
    </xf>
    <xf numFmtId="0" fontId="0" fillId="0" borderId="11" xfId="0" applyFill="1" applyBorder="1" applyAlignment="1">
      <alignment vertical="center"/>
    </xf>
    <xf numFmtId="0" fontId="29" fillId="0" borderId="11" xfId="0" applyFont="1" applyFill="1" applyBorder="1" applyAlignment="1">
      <alignment vertical="center"/>
    </xf>
    <xf numFmtId="0" fontId="29" fillId="0" borderId="14" xfId="0" applyFont="1" applyBorder="1" applyAlignment="1">
      <alignment wrapText="1"/>
    </xf>
    <xf numFmtId="0" fontId="0" fillId="0" borderId="15" xfId="0" applyFill="1" applyBorder="1" applyAlignment="1">
      <alignment horizontal="right" vertical="center"/>
    </xf>
    <xf numFmtId="0" fontId="29" fillId="0" borderId="16" xfId="0" applyFont="1" applyBorder="1" applyAlignment="1">
      <alignment wrapText="1"/>
    </xf>
    <xf numFmtId="0" fontId="27" fillId="0" borderId="22" xfId="0" applyFont="1" applyBorder="1" applyAlignment="1">
      <alignment vertical="center" wrapText="1"/>
    </xf>
    <xf numFmtId="0" fontId="49" fillId="33" borderId="23" xfId="0" applyFont="1" applyFill="1" applyBorder="1" applyAlignment="1">
      <alignment wrapText="1"/>
    </xf>
    <xf numFmtId="0" fontId="0" fillId="33" borderId="24" xfId="0" applyFill="1" applyBorder="1" applyAlignment="1">
      <alignment/>
    </xf>
    <xf numFmtId="0" fontId="0" fillId="0" borderId="24" xfId="0" applyFill="1" applyBorder="1" applyAlignment="1">
      <alignment vertical="center"/>
    </xf>
    <xf numFmtId="0" fontId="0" fillId="0" borderId="11" xfId="0" applyFill="1" applyBorder="1" applyAlignment="1">
      <alignment horizontal="right" vertical="center"/>
    </xf>
    <xf numFmtId="0" fontId="30" fillId="0" borderId="0" xfId="0" applyFont="1" applyBorder="1" applyAlignment="1">
      <alignment horizontal="left"/>
    </xf>
    <xf numFmtId="0" fontId="50" fillId="0" borderId="0" xfId="0" applyFont="1" applyAlignment="1">
      <alignment/>
    </xf>
    <xf numFmtId="0" fontId="51" fillId="0" borderId="0" xfId="0" applyFont="1" applyAlignment="1">
      <alignment/>
    </xf>
    <xf numFmtId="0" fontId="50" fillId="0" borderId="0" xfId="0" applyFont="1" applyAlignment="1">
      <alignment horizontal="left" vertical="top" wrapText="1"/>
    </xf>
    <xf numFmtId="0" fontId="52" fillId="0" borderId="0" xfId="0" applyFont="1" applyAlignment="1">
      <alignment horizont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19" xfId="0" applyFont="1" applyBorder="1" applyAlignment="1">
      <alignment vertical="center" wrapText="1"/>
    </xf>
    <xf numFmtId="0" fontId="27" fillId="0" borderId="20" xfId="0" applyFont="1" applyBorder="1" applyAlignment="1">
      <alignment vertical="center" wrapText="1"/>
    </xf>
    <xf numFmtId="0" fontId="27" fillId="0" borderId="21" xfId="0" applyFont="1" applyBorder="1" applyAlignment="1">
      <alignmen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1.30\Poro&#269;anje%20IVZ\Poro&#269;anje%20o%20EDP%202018%20-SB%20SG%20kazaln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sheetName val="maj"/>
      <sheetName val="junij"/>
      <sheetName val="julij"/>
      <sheetName val="avgust"/>
      <sheetName val="september"/>
      <sheetName val="oktober"/>
      <sheetName val="november"/>
      <sheetName val="december"/>
      <sheetName val="real EDP "/>
      <sheetName val="RČD - KAS "/>
      <sheetName val="List1"/>
    </sheetNames>
    <sheetDataSet>
      <sheetData sheetId="1">
        <row r="13">
          <cell r="D13">
            <v>18</v>
          </cell>
          <cell r="E13">
            <v>2</v>
          </cell>
          <cell r="F13">
            <v>1</v>
          </cell>
          <cell r="G13">
            <v>18</v>
          </cell>
          <cell r="H13">
            <v>9</v>
          </cell>
          <cell r="I13">
            <v>1</v>
          </cell>
          <cell r="J13">
            <v>0</v>
          </cell>
          <cell r="K13">
            <v>819</v>
          </cell>
        </row>
        <row r="20">
          <cell r="D20">
            <v>32</v>
          </cell>
          <cell r="E20">
            <v>164</v>
          </cell>
          <cell r="F20">
            <v>5</v>
          </cell>
          <cell r="G20">
            <v>58</v>
          </cell>
          <cell r="H20">
            <v>73</v>
          </cell>
          <cell r="I20">
            <v>34</v>
          </cell>
          <cell r="J20">
            <v>15</v>
          </cell>
          <cell r="K20">
            <v>0</v>
          </cell>
        </row>
        <row r="25">
          <cell r="D25">
            <v>20</v>
          </cell>
          <cell r="E25">
            <v>70</v>
          </cell>
          <cell r="F25">
            <v>30</v>
          </cell>
          <cell r="G25">
            <v>28</v>
          </cell>
          <cell r="H25">
            <v>72</v>
          </cell>
          <cell r="I25">
            <v>42</v>
          </cell>
          <cell r="J25">
            <v>21</v>
          </cell>
          <cell r="K25">
            <v>406</v>
          </cell>
        </row>
        <row r="30">
          <cell r="D30">
            <v>28</v>
          </cell>
          <cell r="E30">
            <v>135</v>
          </cell>
          <cell r="F30">
            <v>45</v>
          </cell>
          <cell r="G30">
            <v>35</v>
          </cell>
          <cell r="H30">
            <v>149</v>
          </cell>
          <cell r="I30">
            <v>72</v>
          </cell>
          <cell r="J30">
            <v>49</v>
          </cell>
          <cell r="K30">
            <v>1075</v>
          </cell>
        </row>
      </sheetData>
      <sheetData sheetId="7">
        <row r="11">
          <cell r="D11">
            <v>2</v>
          </cell>
          <cell r="E11">
            <v>0</v>
          </cell>
          <cell r="F11">
            <v>0</v>
          </cell>
          <cell r="G11">
            <v>2</v>
          </cell>
          <cell r="H11">
            <v>0</v>
          </cell>
          <cell r="I11">
            <v>0</v>
          </cell>
          <cell r="J11">
            <v>0</v>
          </cell>
          <cell r="K11">
            <v>621</v>
          </cell>
        </row>
        <row r="18">
          <cell r="D18">
            <v>30</v>
          </cell>
          <cell r="E18">
            <v>43</v>
          </cell>
          <cell r="F18">
            <v>4</v>
          </cell>
          <cell r="G18">
            <v>53</v>
          </cell>
          <cell r="H18">
            <v>39</v>
          </cell>
          <cell r="I18">
            <v>7</v>
          </cell>
          <cell r="J18">
            <v>23</v>
          </cell>
          <cell r="K18">
            <v>12</v>
          </cell>
        </row>
        <row r="23">
          <cell r="D23">
            <v>25</v>
          </cell>
          <cell r="E23">
            <v>21</v>
          </cell>
          <cell r="F23">
            <v>21</v>
          </cell>
          <cell r="G23">
            <v>20</v>
          </cell>
          <cell r="H23">
            <v>60</v>
          </cell>
          <cell r="I23">
            <v>46</v>
          </cell>
          <cell r="J23">
            <v>54</v>
          </cell>
          <cell r="K23">
            <v>543</v>
          </cell>
        </row>
        <row r="28">
          <cell r="D28">
            <v>40</v>
          </cell>
          <cell r="E28">
            <v>40</v>
          </cell>
          <cell r="F28">
            <v>35</v>
          </cell>
          <cell r="G28">
            <v>45</v>
          </cell>
          <cell r="H28">
            <v>60</v>
          </cell>
          <cell r="I28">
            <v>46</v>
          </cell>
          <cell r="J28">
            <v>68</v>
          </cell>
          <cell r="K28">
            <v>771</v>
          </cell>
        </row>
        <row r="33">
          <cell r="D33">
            <v>16</v>
          </cell>
          <cell r="E33">
            <v>14</v>
          </cell>
          <cell r="F33">
            <v>14</v>
          </cell>
          <cell r="G33">
            <v>14</v>
          </cell>
          <cell r="H33">
            <v>14</v>
          </cell>
          <cell r="I33">
            <v>14</v>
          </cell>
          <cell r="J33">
            <v>14</v>
          </cell>
          <cell r="K33">
            <v>30</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K52"/>
  <sheetViews>
    <sheetView showGridLines="0" tabSelected="1"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I14" sqref="I14"/>
    </sheetView>
  </sheetViews>
  <sheetFormatPr defaultColWidth="9.140625" defaultRowHeight="15"/>
  <cols>
    <col min="1" max="1" width="9.8515625" style="0" customWidth="1"/>
    <col min="2" max="2" width="67.28125" style="2" customWidth="1"/>
    <col min="3" max="3" width="11.140625" style="0" hidden="1" customWidth="1"/>
    <col min="4" max="4" width="15.57421875" style="0" customWidth="1"/>
    <col min="5" max="5" width="13.28125" style="0" customWidth="1"/>
    <col min="6" max="6" width="14.140625" style="0" customWidth="1"/>
    <col min="7" max="7" width="12.7109375" style="0" customWidth="1"/>
    <col min="8" max="8" width="12.28125" style="0" customWidth="1"/>
    <col min="9" max="9" width="15.00390625" style="0" customWidth="1"/>
    <col min="10" max="10" width="13.140625" style="0" customWidth="1"/>
    <col min="11" max="11" width="16.00390625" style="0" customWidth="1"/>
    <col min="16" max="21" width="0" style="0" hidden="1" customWidth="1"/>
    <col min="22" max="22" width="10.00390625" style="0" hidden="1" customWidth="1"/>
    <col min="23" max="69" width="0" style="0" hidden="1" customWidth="1"/>
    <col min="70" max="70" width="19.57421875" style="0" hidden="1" customWidth="1"/>
    <col min="71" max="71" width="18.7109375" style="0" hidden="1" customWidth="1"/>
    <col min="72" max="79" width="0" style="0" hidden="1" customWidth="1"/>
    <col min="80" max="80" width="24.28125" style="0" hidden="1" customWidth="1"/>
    <col min="81" max="81" width="27.57421875" style="0" hidden="1" customWidth="1"/>
  </cols>
  <sheetData>
    <row r="1" ht="14.25">
      <c r="A1" s="1" t="s">
        <v>0</v>
      </c>
    </row>
    <row r="3" spans="1:11" ht="41.25" customHeight="1">
      <c r="A3" s="49" t="s">
        <v>1</v>
      </c>
      <c r="B3" s="49"/>
      <c r="C3" s="49"/>
      <c r="D3" s="49"/>
      <c r="E3" s="49"/>
      <c r="F3" s="49"/>
      <c r="G3" s="49"/>
      <c r="H3" s="49"/>
      <c r="I3" s="49"/>
      <c r="J3" s="49"/>
      <c r="K3" s="49"/>
    </row>
    <row r="5" spans="4:11" ht="14.25">
      <c r="D5" s="3">
        <v>29</v>
      </c>
      <c r="E5" s="3">
        <v>46</v>
      </c>
      <c r="F5" s="3">
        <v>23</v>
      </c>
      <c r="G5" s="3">
        <v>52</v>
      </c>
      <c r="H5" s="3">
        <v>12</v>
      </c>
      <c r="I5" s="3">
        <v>12</v>
      </c>
      <c r="J5" s="3">
        <v>6</v>
      </c>
      <c r="K5" s="3">
        <v>67</v>
      </c>
    </row>
    <row r="6" spans="2:11" ht="43.5" thickBot="1">
      <c r="B6" s="4"/>
      <c r="C6" s="5"/>
      <c r="D6" s="6" t="s">
        <v>2</v>
      </c>
      <c r="E6" s="6" t="s">
        <v>3</v>
      </c>
      <c r="F6" s="6" t="s">
        <v>4</v>
      </c>
      <c r="G6" s="6" t="s">
        <v>5</v>
      </c>
      <c r="H6" s="6" t="s">
        <v>6</v>
      </c>
      <c r="I6" s="6" t="s">
        <v>7</v>
      </c>
      <c r="J6" s="6" t="s">
        <v>8</v>
      </c>
      <c r="K6" s="7" t="s">
        <v>9</v>
      </c>
    </row>
    <row r="7" spans="1:11" ht="28.5">
      <c r="A7" s="50" t="s">
        <v>10</v>
      </c>
      <c r="B7" s="8" t="s">
        <v>11</v>
      </c>
      <c r="C7" s="9"/>
      <c r="D7" s="10">
        <f aca="true" t="shared" si="0" ref="D7:K7">+D11-D12</f>
        <v>-2</v>
      </c>
      <c r="E7" s="10">
        <f t="shared" si="0"/>
        <v>1</v>
      </c>
      <c r="F7" s="10">
        <f t="shared" si="0"/>
        <v>0</v>
      </c>
      <c r="G7" s="10">
        <f t="shared" si="0"/>
        <v>-1</v>
      </c>
      <c r="H7" s="10">
        <f t="shared" si="0"/>
        <v>0</v>
      </c>
      <c r="I7" s="10">
        <f t="shared" si="0"/>
        <v>0</v>
      </c>
      <c r="J7" s="10">
        <f t="shared" si="0"/>
        <v>0</v>
      </c>
      <c r="K7" s="10">
        <f t="shared" si="0"/>
        <v>0</v>
      </c>
    </row>
    <row r="8" spans="1:11" ht="42.75">
      <c r="A8" s="51"/>
      <c r="B8" s="11" t="s">
        <v>12</v>
      </c>
      <c r="C8" s="12"/>
      <c r="D8" s="13">
        <f aca="true" t="shared" si="1" ref="D8:K8">+(D11/D12)-1</f>
        <v>-1</v>
      </c>
      <c r="E8" s="13" t="e">
        <f t="shared" si="1"/>
        <v>#DIV/0!</v>
      </c>
      <c r="F8" s="13" t="e">
        <f t="shared" si="1"/>
        <v>#DIV/0!</v>
      </c>
      <c r="G8" s="13">
        <f t="shared" si="1"/>
        <v>-0.5</v>
      </c>
      <c r="H8" s="13" t="e">
        <f t="shared" si="1"/>
        <v>#DIV/0!</v>
      </c>
      <c r="I8" s="13" t="e">
        <f t="shared" si="1"/>
        <v>#DIV/0!</v>
      </c>
      <c r="J8" s="13" t="e">
        <f t="shared" si="1"/>
        <v>#DIV/0!</v>
      </c>
      <c r="K8" s="13">
        <f t="shared" si="1"/>
        <v>0</v>
      </c>
    </row>
    <row r="9" spans="1:11" ht="42.75">
      <c r="A9" s="51"/>
      <c r="B9" s="11" t="s">
        <v>13</v>
      </c>
      <c r="C9" s="12"/>
      <c r="D9" s="14">
        <f aca="true" t="shared" si="2" ref="D9:K9">+D11-D13</f>
        <v>-18</v>
      </c>
      <c r="E9" s="14">
        <f t="shared" si="2"/>
        <v>-1</v>
      </c>
      <c r="F9" s="14">
        <f t="shared" si="2"/>
        <v>-1</v>
      </c>
      <c r="G9" s="14">
        <f t="shared" si="2"/>
        <v>-17</v>
      </c>
      <c r="H9" s="14">
        <f t="shared" si="2"/>
        <v>-9</v>
      </c>
      <c r="I9" s="14">
        <f t="shared" si="2"/>
        <v>-1</v>
      </c>
      <c r="J9" s="14">
        <f t="shared" si="2"/>
        <v>0</v>
      </c>
      <c r="K9" s="14">
        <f t="shared" si="2"/>
        <v>-198</v>
      </c>
    </row>
    <row r="10" spans="1:11" ht="42.75">
      <c r="A10" s="51"/>
      <c r="B10" s="11" t="s">
        <v>14</v>
      </c>
      <c r="C10" s="12"/>
      <c r="D10" s="13">
        <f aca="true" t="shared" si="3" ref="D10:K10">+(D11/D13)-1</f>
        <v>-1</v>
      </c>
      <c r="E10" s="13">
        <f t="shared" si="3"/>
        <v>-0.5</v>
      </c>
      <c r="F10" s="13">
        <f t="shared" si="3"/>
        <v>-1</v>
      </c>
      <c r="G10" s="13">
        <f t="shared" si="3"/>
        <v>-0.9444444444444444</v>
      </c>
      <c r="H10" s="13">
        <f t="shared" si="3"/>
        <v>-1</v>
      </c>
      <c r="I10" s="13">
        <f t="shared" si="3"/>
        <v>-1</v>
      </c>
      <c r="J10" s="13" t="e">
        <f t="shared" si="3"/>
        <v>#DIV/0!</v>
      </c>
      <c r="K10" s="13">
        <f t="shared" si="3"/>
        <v>-0.2417582417582418</v>
      </c>
    </row>
    <row r="11" spans="1:11" ht="14.25">
      <c r="A11" s="51"/>
      <c r="B11" s="15" t="s">
        <v>15</v>
      </c>
      <c r="C11" s="16">
        <v>43465</v>
      </c>
      <c r="D11" s="17">
        <v>0</v>
      </c>
      <c r="E11" s="17">
        <v>1</v>
      </c>
      <c r="F11" s="17">
        <v>0</v>
      </c>
      <c r="G11" s="17">
        <v>1</v>
      </c>
      <c r="H11" s="17">
        <v>0</v>
      </c>
      <c r="I11" s="17">
        <v>0</v>
      </c>
      <c r="J11" s="17">
        <v>0</v>
      </c>
      <c r="K11" s="17">
        <v>621</v>
      </c>
    </row>
    <row r="12" spans="1:11" ht="14.25">
      <c r="A12" s="51"/>
      <c r="B12" s="15" t="s">
        <v>16</v>
      </c>
      <c r="C12" s="16">
        <v>43434</v>
      </c>
      <c r="D12" s="18">
        <f>+'[1]november'!D11</f>
        <v>2</v>
      </c>
      <c r="E12" s="18">
        <f>+'[1]november'!E11</f>
        <v>0</v>
      </c>
      <c r="F12" s="18">
        <f>+'[1]november'!F11</f>
        <v>0</v>
      </c>
      <c r="G12" s="18">
        <f>+'[1]november'!G11</f>
        <v>2</v>
      </c>
      <c r="H12" s="18">
        <f>+'[1]november'!H11</f>
        <v>0</v>
      </c>
      <c r="I12" s="18">
        <f>+'[1]november'!I11</f>
        <v>0</v>
      </c>
      <c r="J12" s="18">
        <f>+'[1]november'!J11</f>
        <v>0</v>
      </c>
      <c r="K12" s="18">
        <f>+'[1]november'!K11</f>
        <v>621</v>
      </c>
    </row>
    <row r="13" spans="1:11" ht="15" thickBot="1">
      <c r="A13" s="52"/>
      <c r="B13" s="19" t="s">
        <v>17</v>
      </c>
      <c r="C13" s="20">
        <v>43100</v>
      </c>
      <c r="D13" s="21">
        <f>+'[1]maj'!D13</f>
        <v>18</v>
      </c>
      <c r="E13" s="21">
        <f>+'[1]maj'!E13</f>
        <v>2</v>
      </c>
      <c r="F13" s="21">
        <f>+'[1]maj'!F13</f>
        <v>1</v>
      </c>
      <c r="G13" s="21">
        <f>+'[1]maj'!G13</f>
        <v>18</v>
      </c>
      <c r="H13" s="21">
        <f>+'[1]maj'!H13</f>
        <v>9</v>
      </c>
      <c r="I13" s="21">
        <f>+'[1]maj'!I13</f>
        <v>1</v>
      </c>
      <c r="J13" s="21">
        <f>+'[1]maj'!J13</f>
        <v>0</v>
      </c>
      <c r="K13" s="21">
        <f>+'[1]maj'!K13</f>
        <v>819</v>
      </c>
    </row>
    <row r="14" spans="1:11" ht="28.5">
      <c r="A14" s="53" t="s">
        <v>18</v>
      </c>
      <c r="B14" s="8" t="s">
        <v>19</v>
      </c>
      <c r="C14" s="9"/>
      <c r="D14" s="10">
        <f aca="true" t="shared" si="4" ref="D14:K14">+D18-D19</f>
        <v>-2</v>
      </c>
      <c r="E14" s="10">
        <f t="shared" si="4"/>
        <v>0</v>
      </c>
      <c r="F14" s="10">
        <f t="shared" si="4"/>
        <v>-2</v>
      </c>
      <c r="G14" s="10">
        <f t="shared" si="4"/>
        <v>1</v>
      </c>
      <c r="H14" s="10">
        <f t="shared" si="4"/>
        <v>-9</v>
      </c>
      <c r="I14" s="10">
        <f t="shared" si="4"/>
        <v>4</v>
      </c>
      <c r="J14" s="10">
        <f t="shared" si="4"/>
        <v>-4</v>
      </c>
      <c r="K14" s="10">
        <f t="shared" si="4"/>
        <v>-5</v>
      </c>
    </row>
    <row r="15" spans="1:11" ht="42.75">
      <c r="A15" s="54"/>
      <c r="B15" s="11" t="s">
        <v>20</v>
      </c>
      <c r="C15" s="12"/>
      <c r="D15" s="13">
        <f aca="true" t="shared" si="5" ref="D15:K15">+(D18/D19)-1</f>
        <v>-0.06666666666666665</v>
      </c>
      <c r="E15" s="13">
        <f t="shared" si="5"/>
        <v>0</v>
      </c>
      <c r="F15" s="13">
        <f t="shared" si="5"/>
        <v>-0.5</v>
      </c>
      <c r="G15" s="13">
        <f t="shared" si="5"/>
        <v>0.018867924528301883</v>
      </c>
      <c r="H15" s="13">
        <f t="shared" si="5"/>
        <v>-0.23076923076923073</v>
      </c>
      <c r="I15" s="13">
        <f t="shared" si="5"/>
        <v>0.5714285714285714</v>
      </c>
      <c r="J15" s="13">
        <f t="shared" si="5"/>
        <v>-0.17391304347826086</v>
      </c>
      <c r="K15" s="13">
        <f t="shared" si="5"/>
        <v>-0.41666666666666663</v>
      </c>
    </row>
    <row r="16" spans="1:11" ht="28.5">
      <c r="A16" s="54"/>
      <c r="B16" s="11" t="s">
        <v>21</v>
      </c>
      <c r="C16" s="12"/>
      <c r="D16" s="14">
        <f aca="true" t="shared" si="6" ref="D16:K16">+D18-D20</f>
        <v>-4</v>
      </c>
      <c r="E16" s="14">
        <f t="shared" si="6"/>
        <v>-121</v>
      </c>
      <c r="F16" s="14">
        <f t="shared" si="6"/>
        <v>-3</v>
      </c>
      <c r="G16" s="14">
        <f t="shared" si="6"/>
        <v>-4</v>
      </c>
      <c r="H16" s="14">
        <f t="shared" si="6"/>
        <v>-43</v>
      </c>
      <c r="I16" s="14">
        <f t="shared" si="6"/>
        <v>-23</v>
      </c>
      <c r="J16" s="14">
        <f t="shared" si="6"/>
        <v>4</v>
      </c>
      <c r="K16" s="14">
        <f t="shared" si="6"/>
        <v>7</v>
      </c>
    </row>
    <row r="17" spans="1:11" ht="42.75">
      <c r="A17" s="54"/>
      <c r="B17" s="11" t="s">
        <v>22</v>
      </c>
      <c r="C17" s="12"/>
      <c r="D17" s="13">
        <f aca="true" t="shared" si="7" ref="D17:K17">+(D18/D20)-1</f>
        <v>-0.125</v>
      </c>
      <c r="E17" s="13">
        <f t="shared" si="7"/>
        <v>-0.7378048780487805</v>
      </c>
      <c r="F17" s="13">
        <f t="shared" si="7"/>
        <v>-0.6</v>
      </c>
      <c r="G17" s="13">
        <f t="shared" si="7"/>
        <v>-0.06896551724137934</v>
      </c>
      <c r="H17" s="13">
        <f t="shared" si="7"/>
        <v>-0.589041095890411</v>
      </c>
      <c r="I17" s="13">
        <f t="shared" si="7"/>
        <v>-0.6764705882352942</v>
      </c>
      <c r="J17" s="13">
        <f t="shared" si="7"/>
        <v>0.2666666666666666</v>
      </c>
      <c r="K17" s="13" t="e">
        <f t="shared" si="7"/>
        <v>#DIV/0!</v>
      </c>
    </row>
    <row r="18" spans="1:11" ht="14.25">
      <c r="A18" s="54"/>
      <c r="B18" s="15" t="s">
        <v>15</v>
      </c>
      <c r="C18" s="16">
        <v>43465</v>
      </c>
      <c r="D18" s="17">
        <v>28</v>
      </c>
      <c r="E18" s="17">
        <v>43</v>
      </c>
      <c r="F18" s="17">
        <v>2</v>
      </c>
      <c r="G18" s="17">
        <v>54</v>
      </c>
      <c r="H18" s="17">
        <v>30</v>
      </c>
      <c r="I18" s="17">
        <v>11</v>
      </c>
      <c r="J18" s="17">
        <v>19</v>
      </c>
      <c r="K18" s="17">
        <v>7</v>
      </c>
    </row>
    <row r="19" spans="1:11" ht="14.25">
      <c r="A19" s="54"/>
      <c r="B19" s="15" t="s">
        <v>16</v>
      </c>
      <c r="C19" s="16">
        <v>43434</v>
      </c>
      <c r="D19" s="18">
        <f>'[1]november'!D18</f>
        <v>30</v>
      </c>
      <c r="E19" s="18">
        <f>'[1]november'!E18</f>
        <v>43</v>
      </c>
      <c r="F19" s="18">
        <f>'[1]november'!F18</f>
        <v>4</v>
      </c>
      <c r="G19" s="18">
        <f>'[1]november'!G18</f>
        <v>53</v>
      </c>
      <c r="H19" s="18">
        <f>'[1]november'!H18</f>
        <v>39</v>
      </c>
      <c r="I19" s="18">
        <f>'[1]november'!I18</f>
        <v>7</v>
      </c>
      <c r="J19" s="18">
        <f>'[1]november'!J18</f>
        <v>23</v>
      </c>
      <c r="K19" s="18">
        <f>'[1]november'!K18</f>
        <v>12</v>
      </c>
    </row>
    <row r="20" spans="1:11" ht="15" thickBot="1">
      <c r="A20" s="55"/>
      <c r="B20" s="19" t="s">
        <v>17</v>
      </c>
      <c r="C20" s="20">
        <v>43100</v>
      </c>
      <c r="D20" s="21">
        <f>+'[1]maj'!D20</f>
        <v>32</v>
      </c>
      <c r="E20" s="21">
        <f>+'[1]maj'!E20</f>
        <v>164</v>
      </c>
      <c r="F20" s="21">
        <f>+'[1]maj'!F20</f>
        <v>5</v>
      </c>
      <c r="G20" s="21">
        <f>+'[1]maj'!G20</f>
        <v>58</v>
      </c>
      <c r="H20" s="21">
        <f>+'[1]maj'!H20</f>
        <v>73</v>
      </c>
      <c r="I20" s="21">
        <f>+'[1]maj'!I20</f>
        <v>34</v>
      </c>
      <c r="J20" s="21">
        <f>+'[1]maj'!J20</f>
        <v>15</v>
      </c>
      <c r="K20" s="21">
        <f>+'[1]maj'!K20</f>
        <v>0</v>
      </c>
    </row>
    <row r="21" spans="1:11" ht="28.5">
      <c r="A21" s="53" t="s">
        <v>23</v>
      </c>
      <c r="B21" s="8" t="s">
        <v>24</v>
      </c>
      <c r="C21" s="9"/>
      <c r="D21" s="10">
        <f aca="true" t="shared" si="8" ref="D21:K21">+D23-D24</f>
        <v>-5</v>
      </c>
      <c r="E21" s="10">
        <f t="shared" si="8"/>
        <v>-1</v>
      </c>
      <c r="F21" s="10">
        <f t="shared" si="8"/>
        <v>-7</v>
      </c>
      <c r="G21" s="10">
        <f t="shared" si="8"/>
        <v>0</v>
      </c>
      <c r="H21" s="10">
        <f t="shared" si="8"/>
        <v>-15</v>
      </c>
      <c r="I21" s="10">
        <f t="shared" si="8"/>
        <v>-10</v>
      </c>
      <c r="J21" s="10">
        <f t="shared" si="8"/>
        <v>-1</v>
      </c>
      <c r="K21" s="10">
        <f t="shared" si="8"/>
        <v>28</v>
      </c>
    </row>
    <row r="22" spans="1:11" ht="42.75">
      <c r="A22" s="54"/>
      <c r="B22" s="11" t="s">
        <v>25</v>
      </c>
      <c r="C22" s="12"/>
      <c r="D22" s="13">
        <f aca="true" t="shared" si="9" ref="D22:K22">+(D23/D24)-1</f>
        <v>-0.19999999999999996</v>
      </c>
      <c r="E22" s="13">
        <f t="shared" si="9"/>
        <v>-0.04761904761904767</v>
      </c>
      <c r="F22" s="13">
        <f t="shared" si="9"/>
        <v>-0.33333333333333337</v>
      </c>
      <c r="G22" s="13">
        <f t="shared" si="9"/>
        <v>0</v>
      </c>
      <c r="H22" s="13">
        <f t="shared" si="9"/>
        <v>-0.25</v>
      </c>
      <c r="I22" s="13">
        <f t="shared" si="9"/>
        <v>-0.21739130434782605</v>
      </c>
      <c r="J22" s="13">
        <f t="shared" si="9"/>
        <v>-0.01851851851851849</v>
      </c>
      <c r="K22" s="13">
        <f t="shared" si="9"/>
        <v>0.05156537753222845</v>
      </c>
    </row>
    <row r="23" spans="1:11" ht="14.25">
      <c r="A23" s="54"/>
      <c r="B23" s="22" t="s">
        <v>26</v>
      </c>
      <c r="C23" s="16">
        <v>43465</v>
      </c>
      <c r="D23" s="23">
        <v>20</v>
      </c>
      <c r="E23" s="23">
        <v>20</v>
      </c>
      <c r="F23" s="23">
        <v>14</v>
      </c>
      <c r="G23" s="23">
        <v>20</v>
      </c>
      <c r="H23" s="23">
        <v>45</v>
      </c>
      <c r="I23" s="23">
        <v>36</v>
      </c>
      <c r="J23" s="23">
        <v>53</v>
      </c>
      <c r="K23" s="23">
        <v>571</v>
      </c>
    </row>
    <row r="24" spans="1:11" ht="14.25">
      <c r="A24" s="54"/>
      <c r="B24" s="15" t="s">
        <v>27</v>
      </c>
      <c r="C24" s="16">
        <v>43434</v>
      </c>
      <c r="D24" s="18">
        <f>'[1]november'!D23</f>
        <v>25</v>
      </c>
      <c r="E24" s="18">
        <f>'[1]november'!E23</f>
        <v>21</v>
      </c>
      <c r="F24" s="18">
        <f>'[1]november'!F23</f>
        <v>21</v>
      </c>
      <c r="G24" s="18">
        <f>'[1]november'!G23</f>
        <v>20</v>
      </c>
      <c r="H24" s="18">
        <f>'[1]november'!H23</f>
        <v>60</v>
      </c>
      <c r="I24" s="18">
        <f>'[1]november'!I23</f>
        <v>46</v>
      </c>
      <c r="J24" s="18">
        <f>'[1]november'!J23</f>
        <v>54</v>
      </c>
      <c r="K24" s="18">
        <f>'[1]november'!K23</f>
        <v>543</v>
      </c>
    </row>
    <row r="25" spans="1:11" ht="15" thickBot="1">
      <c r="A25" s="54"/>
      <c r="B25" s="15" t="s">
        <v>28</v>
      </c>
      <c r="C25" s="20">
        <v>43100</v>
      </c>
      <c r="D25" s="18">
        <f>+'[1]maj'!D25</f>
        <v>20</v>
      </c>
      <c r="E25" s="18">
        <f>+'[1]maj'!E25</f>
        <v>70</v>
      </c>
      <c r="F25" s="18">
        <f>+'[1]maj'!F25</f>
        <v>30</v>
      </c>
      <c r="G25" s="18">
        <f>+'[1]maj'!G25</f>
        <v>28</v>
      </c>
      <c r="H25" s="18">
        <f>+'[1]maj'!H25</f>
        <v>72</v>
      </c>
      <c r="I25" s="18">
        <f>+'[1]maj'!I25</f>
        <v>42</v>
      </c>
      <c r="J25" s="18">
        <f>+'[1]maj'!J25</f>
        <v>21</v>
      </c>
      <c r="K25" s="18">
        <f>+'[1]maj'!K25</f>
        <v>406</v>
      </c>
    </row>
    <row r="26" spans="1:11" ht="28.5">
      <c r="A26" s="54"/>
      <c r="B26" s="11" t="s">
        <v>29</v>
      </c>
      <c r="C26" s="12"/>
      <c r="D26" s="14">
        <f aca="true" t="shared" si="10" ref="D26:K26">+D28-D29</f>
        <v>0</v>
      </c>
      <c r="E26" s="14">
        <f t="shared" si="10"/>
        <v>10</v>
      </c>
      <c r="F26" s="14">
        <f t="shared" si="10"/>
        <v>-21</v>
      </c>
      <c r="G26" s="14">
        <f t="shared" si="10"/>
        <v>0</v>
      </c>
      <c r="H26" s="14">
        <f t="shared" si="10"/>
        <v>-15</v>
      </c>
      <c r="I26" s="14">
        <f t="shared" si="10"/>
        <v>-10</v>
      </c>
      <c r="J26" s="14">
        <f t="shared" si="10"/>
        <v>-3</v>
      </c>
      <c r="K26" s="14">
        <f t="shared" si="10"/>
        <v>-21</v>
      </c>
    </row>
    <row r="27" spans="1:11" ht="42.75">
      <c r="A27" s="54"/>
      <c r="B27" s="11" t="s">
        <v>30</v>
      </c>
      <c r="C27" s="12"/>
      <c r="D27" s="24">
        <f aca="true" t="shared" si="11" ref="D27:K27">+(D28/D29)-1</f>
        <v>0</v>
      </c>
      <c r="E27" s="24">
        <f t="shared" si="11"/>
        <v>0.25</v>
      </c>
      <c r="F27" s="24">
        <f t="shared" si="11"/>
        <v>-0.6</v>
      </c>
      <c r="G27" s="24">
        <f t="shared" si="11"/>
        <v>0</v>
      </c>
      <c r="H27" s="24">
        <f t="shared" si="11"/>
        <v>-0.25</v>
      </c>
      <c r="I27" s="24">
        <f t="shared" si="11"/>
        <v>-0.21739130434782605</v>
      </c>
      <c r="J27" s="24">
        <f t="shared" si="11"/>
        <v>-0.044117647058823484</v>
      </c>
      <c r="K27" s="24">
        <f t="shared" si="11"/>
        <v>-0.027237354085603127</v>
      </c>
    </row>
    <row r="28" spans="1:11" ht="14.25">
      <c r="A28" s="54"/>
      <c r="B28" s="15" t="s">
        <v>31</v>
      </c>
      <c r="C28" s="16">
        <v>43465</v>
      </c>
      <c r="D28" s="17">
        <v>40</v>
      </c>
      <c r="E28" s="17">
        <v>50</v>
      </c>
      <c r="F28" s="17">
        <v>14</v>
      </c>
      <c r="G28" s="17">
        <v>45</v>
      </c>
      <c r="H28" s="17">
        <v>45</v>
      </c>
      <c r="I28" s="17">
        <v>36</v>
      </c>
      <c r="J28" s="17">
        <v>65</v>
      </c>
      <c r="K28" s="17">
        <v>750</v>
      </c>
    </row>
    <row r="29" spans="1:11" ht="14.25">
      <c r="A29" s="54"/>
      <c r="B29" s="15" t="s">
        <v>32</v>
      </c>
      <c r="C29" s="16">
        <v>43434</v>
      </c>
      <c r="D29" s="18">
        <f>'[1]november'!D28</f>
        <v>40</v>
      </c>
      <c r="E29" s="18">
        <f>'[1]november'!E28</f>
        <v>40</v>
      </c>
      <c r="F29" s="18">
        <f>'[1]november'!F28</f>
        <v>35</v>
      </c>
      <c r="G29" s="18">
        <f>'[1]november'!G28</f>
        <v>45</v>
      </c>
      <c r="H29" s="18">
        <f>'[1]november'!H28</f>
        <v>60</v>
      </c>
      <c r="I29" s="18">
        <f>'[1]november'!I28</f>
        <v>46</v>
      </c>
      <c r="J29" s="18">
        <f>'[1]november'!J28</f>
        <v>68</v>
      </c>
      <c r="K29" s="18">
        <f>'[1]november'!K28</f>
        <v>771</v>
      </c>
    </row>
    <row r="30" spans="1:11" ht="15" thickBot="1">
      <c r="A30" s="54"/>
      <c r="B30" s="15" t="s">
        <v>33</v>
      </c>
      <c r="C30" s="20">
        <v>43100</v>
      </c>
      <c r="D30" s="18">
        <f>+'[1]maj'!D30</f>
        <v>28</v>
      </c>
      <c r="E30" s="18">
        <f>+'[1]maj'!E30</f>
        <v>135</v>
      </c>
      <c r="F30" s="18">
        <f>+'[1]maj'!F30</f>
        <v>45</v>
      </c>
      <c r="G30" s="18">
        <f>+'[1]maj'!G30</f>
        <v>35</v>
      </c>
      <c r="H30" s="18">
        <f>+'[1]maj'!H30</f>
        <v>149</v>
      </c>
      <c r="I30" s="18">
        <f>+'[1]maj'!I30</f>
        <v>72</v>
      </c>
      <c r="J30" s="18">
        <f>+'[1]maj'!J30</f>
        <v>49</v>
      </c>
      <c r="K30" s="18">
        <f>+'[1]maj'!K30</f>
        <v>1075</v>
      </c>
    </row>
    <row r="31" spans="1:11" ht="28.5">
      <c r="A31" s="54"/>
      <c r="B31" s="11" t="s">
        <v>34</v>
      </c>
      <c r="C31" s="12"/>
      <c r="D31" s="14">
        <f aca="true" t="shared" si="12" ref="D31:K31">+D33-D34</f>
        <v>-2</v>
      </c>
      <c r="E31" s="14">
        <f t="shared" si="12"/>
        <v>0</v>
      </c>
      <c r="F31" s="14">
        <f t="shared" si="12"/>
        <v>0</v>
      </c>
      <c r="G31" s="14">
        <f t="shared" si="12"/>
        <v>0</v>
      </c>
      <c r="H31" s="14">
        <f t="shared" si="12"/>
        <v>26</v>
      </c>
      <c r="I31" s="14">
        <f t="shared" si="12"/>
        <v>22</v>
      </c>
      <c r="J31" s="14">
        <f t="shared" si="12"/>
        <v>0</v>
      </c>
      <c r="K31" s="14">
        <f t="shared" si="12"/>
        <v>0</v>
      </c>
    </row>
    <row r="32" spans="1:11" ht="42.75">
      <c r="A32" s="54"/>
      <c r="B32" s="11" t="s">
        <v>35</v>
      </c>
      <c r="C32" s="12"/>
      <c r="D32" s="13">
        <f aca="true" t="shared" si="13" ref="D32:K32">+(D33/D34)-1</f>
        <v>-0.125</v>
      </c>
      <c r="E32" s="13">
        <f t="shared" si="13"/>
        <v>0</v>
      </c>
      <c r="F32" s="13">
        <f t="shared" si="13"/>
        <v>0</v>
      </c>
      <c r="G32" s="13">
        <f t="shared" si="13"/>
        <v>0</v>
      </c>
      <c r="H32" s="13">
        <f t="shared" si="13"/>
        <v>1.8571428571428572</v>
      </c>
      <c r="I32" s="13">
        <f t="shared" si="13"/>
        <v>1.5714285714285716</v>
      </c>
      <c r="J32" s="13">
        <f t="shared" si="13"/>
        <v>0</v>
      </c>
      <c r="K32" s="13">
        <f t="shared" si="13"/>
        <v>0</v>
      </c>
    </row>
    <row r="33" spans="1:11" ht="14.25">
      <c r="A33" s="54"/>
      <c r="B33" s="15" t="s">
        <v>36</v>
      </c>
      <c r="C33" s="16">
        <v>43465</v>
      </c>
      <c r="D33" s="17">
        <v>14</v>
      </c>
      <c r="E33" s="17">
        <v>14</v>
      </c>
      <c r="F33" s="17">
        <v>14</v>
      </c>
      <c r="G33" s="17">
        <v>14</v>
      </c>
      <c r="H33" s="17">
        <v>40</v>
      </c>
      <c r="I33" s="17">
        <v>36</v>
      </c>
      <c r="J33" s="17">
        <v>14</v>
      </c>
      <c r="K33" s="17">
        <v>30</v>
      </c>
    </row>
    <row r="34" spans="1:11" ht="14.25">
      <c r="A34" s="54"/>
      <c r="B34" s="15" t="s">
        <v>37</v>
      </c>
      <c r="C34" s="16">
        <v>43434</v>
      </c>
      <c r="D34" s="18">
        <f>'[1]november'!D33</f>
        <v>16</v>
      </c>
      <c r="E34" s="18">
        <f>'[1]november'!E33</f>
        <v>14</v>
      </c>
      <c r="F34" s="18">
        <f>'[1]november'!F33</f>
        <v>14</v>
      </c>
      <c r="G34" s="18">
        <f>'[1]november'!G33</f>
        <v>14</v>
      </c>
      <c r="H34" s="18">
        <f>'[1]november'!H33</f>
        <v>14</v>
      </c>
      <c r="I34" s="18">
        <f>'[1]november'!I33</f>
        <v>14</v>
      </c>
      <c r="J34" s="18">
        <f>'[1]november'!J33</f>
        <v>14</v>
      </c>
      <c r="K34" s="18">
        <f>'[1]november'!K33</f>
        <v>30</v>
      </c>
    </row>
    <row r="35" spans="1:11" ht="15" thickBot="1">
      <c r="A35" s="55"/>
      <c r="B35" s="19" t="s">
        <v>38</v>
      </c>
      <c r="C35" s="20">
        <v>43100</v>
      </c>
      <c r="D35" s="21"/>
      <c r="E35" s="21"/>
      <c r="F35" s="21"/>
      <c r="G35" s="21"/>
      <c r="H35" s="21"/>
      <c r="I35" s="21"/>
      <c r="J35" s="21"/>
      <c r="K35" s="21"/>
    </row>
    <row r="36" spans="1:11" ht="30" customHeight="1">
      <c r="A36" s="25" t="s">
        <v>39</v>
      </c>
      <c r="B36" s="26" t="s">
        <v>40</v>
      </c>
      <c r="C36" s="9"/>
      <c r="D36" s="27">
        <f aca="true" t="shared" si="14" ref="D36:K36">D37/D38</f>
        <v>0.08</v>
      </c>
      <c r="E36" s="27">
        <f t="shared" si="14"/>
        <v>0.17647058823529413</v>
      </c>
      <c r="F36" s="27">
        <f t="shared" si="14"/>
        <v>0</v>
      </c>
      <c r="G36" s="27">
        <f t="shared" si="14"/>
        <v>0.125</v>
      </c>
      <c r="H36" s="27">
        <f t="shared" si="14"/>
        <v>0.058823529411764705</v>
      </c>
      <c r="I36" s="27">
        <f t="shared" si="14"/>
        <v>0</v>
      </c>
      <c r="J36" s="27">
        <f t="shared" si="14"/>
        <v>0</v>
      </c>
      <c r="K36" s="27">
        <f t="shared" si="14"/>
        <v>0.08</v>
      </c>
    </row>
    <row r="37" spans="1:11" ht="72">
      <c r="A37" s="28"/>
      <c r="B37" s="29" t="s">
        <v>41</v>
      </c>
      <c r="C37" s="30"/>
      <c r="D37" s="31">
        <v>2</v>
      </c>
      <c r="E37" s="31">
        <v>3</v>
      </c>
      <c r="F37" s="31">
        <v>0</v>
      </c>
      <c r="G37" s="31">
        <v>4</v>
      </c>
      <c r="H37" s="31">
        <v>1</v>
      </c>
      <c r="I37" s="31">
        <v>0</v>
      </c>
      <c r="J37" s="31">
        <v>0</v>
      </c>
      <c r="K37" s="31">
        <v>2</v>
      </c>
    </row>
    <row r="38" spans="1:11" ht="15" thickBot="1">
      <c r="A38" s="32"/>
      <c r="B38" s="33" t="s">
        <v>42</v>
      </c>
      <c r="C38" s="34"/>
      <c r="D38" s="35">
        <v>25</v>
      </c>
      <c r="E38" s="36">
        <v>17</v>
      </c>
      <c r="F38" s="35">
        <v>6</v>
      </c>
      <c r="G38" s="35">
        <v>32</v>
      </c>
      <c r="H38" s="35">
        <v>17</v>
      </c>
      <c r="I38" s="35">
        <v>3</v>
      </c>
      <c r="J38" s="35">
        <v>7</v>
      </c>
      <c r="K38" s="35">
        <v>25</v>
      </c>
    </row>
    <row r="39" spans="1:11" ht="28.5">
      <c r="A39" s="56" t="s">
        <v>43</v>
      </c>
      <c r="B39" s="8" t="s">
        <v>44</v>
      </c>
      <c r="C39" s="9"/>
      <c r="D39" s="27" t="e">
        <f aca="true" t="shared" si="15" ref="D39:K39">D40/D41</f>
        <v>#VALUE!</v>
      </c>
      <c r="E39" s="27" t="e">
        <f t="shared" si="15"/>
        <v>#VALUE!</v>
      </c>
      <c r="F39" s="27" t="e">
        <f t="shared" si="15"/>
        <v>#VALUE!</v>
      </c>
      <c r="G39" s="27" t="e">
        <f t="shared" si="15"/>
        <v>#VALUE!</v>
      </c>
      <c r="H39" s="27" t="e">
        <f t="shared" si="15"/>
        <v>#VALUE!</v>
      </c>
      <c r="I39" s="27" t="e">
        <f t="shared" si="15"/>
        <v>#VALUE!</v>
      </c>
      <c r="J39" s="27" t="e">
        <f t="shared" si="15"/>
        <v>#VALUE!</v>
      </c>
      <c r="K39" s="27" t="e">
        <f t="shared" si="15"/>
        <v>#VALUE!</v>
      </c>
    </row>
    <row r="40" spans="1:11" ht="28.5">
      <c r="A40" s="57"/>
      <c r="B40" s="37" t="s">
        <v>45</v>
      </c>
      <c r="C40" s="30"/>
      <c r="D40" s="38" t="s">
        <v>46</v>
      </c>
      <c r="E40" s="38" t="s">
        <v>46</v>
      </c>
      <c r="F40" s="38" t="s">
        <v>46</v>
      </c>
      <c r="G40" s="38" t="s">
        <v>46</v>
      </c>
      <c r="H40" s="38" t="s">
        <v>46</v>
      </c>
      <c r="I40" s="38" t="s">
        <v>46</v>
      </c>
      <c r="J40" s="38" t="s">
        <v>46</v>
      </c>
      <c r="K40" s="38" t="s">
        <v>46</v>
      </c>
    </row>
    <row r="41" spans="1:11" ht="29.25" thickBot="1">
      <c r="A41" s="58"/>
      <c r="B41" s="39" t="s">
        <v>47</v>
      </c>
      <c r="C41" s="34"/>
      <c r="D41" s="35">
        <v>23</v>
      </c>
      <c r="E41" s="35">
        <v>14</v>
      </c>
      <c r="F41" s="35">
        <v>6</v>
      </c>
      <c r="G41" s="35">
        <v>28</v>
      </c>
      <c r="H41" s="35">
        <v>17</v>
      </c>
      <c r="I41" s="35">
        <v>3</v>
      </c>
      <c r="J41" s="35">
        <v>7</v>
      </c>
      <c r="K41" s="35">
        <v>23</v>
      </c>
    </row>
    <row r="42" spans="1:11" ht="87" thickBot="1">
      <c r="A42" s="40" t="s">
        <v>48</v>
      </c>
      <c r="B42" s="41" t="s">
        <v>49</v>
      </c>
      <c r="C42" s="42"/>
      <c r="D42" s="43">
        <v>40</v>
      </c>
      <c r="E42" s="43">
        <v>124</v>
      </c>
      <c r="F42" s="43">
        <v>51</v>
      </c>
      <c r="G42" s="43">
        <v>63</v>
      </c>
      <c r="H42" s="43">
        <v>141</v>
      </c>
      <c r="I42" s="43">
        <v>76</v>
      </c>
      <c r="J42" s="43">
        <v>72</v>
      </c>
      <c r="K42" s="43">
        <v>1042</v>
      </c>
    </row>
    <row r="43" spans="1:11" ht="28.5">
      <c r="A43" s="59" t="s">
        <v>50</v>
      </c>
      <c r="B43" s="8" t="s">
        <v>51</v>
      </c>
      <c r="C43" s="9"/>
      <c r="D43" s="27" t="e">
        <f aca="true" t="shared" si="16" ref="D43:K43">D44/D45</f>
        <v>#VALUE!</v>
      </c>
      <c r="E43" s="27" t="e">
        <f t="shared" si="16"/>
        <v>#VALUE!</v>
      </c>
      <c r="F43" s="27" t="e">
        <f t="shared" si="16"/>
        <v>#VALUE!</v>
      </c>
      <c r="G43" s="27" t="e">
        <f t="shared" si="16"/>
        <v>#VALUE!</v>
      </c>
      <c r="H43" s="27" t="e">
        <f t="shared" si="16"/>
        <v>#VALUE!</v>
      </c>
      <c r="I43" s="27" t="e">
        <f t="shared" si="16"/>
        <v>#VALUE!</v>
      </c>
      <c r="J43" s="27" t="e">
        <f t="shared" si="16"/>
        <v>#VALUE!</v>
      </c>
      <c r="K43" s="27" t="e">
        <f t="shared" si="16"/>
        <v>#VALUE!</v>
      </c>
    </row>
    <row r="44" spans="1:11" ht="42.75">
      <c r="A44" s="60"/>
      <c r="B44" s="37" t="s">
        <v>52</v>
      </c>
      <c r="C44" s="30"/>
      <c r="D44" s="31">
        <v>0</v>
      </c>
      <c r="E44" s="31">
        <v>0</v>
      </c>
      <c r="F44" s="31">
        <v>0</v>
      </c>
      <c r="G44" s="31">
        <v>0</v>
      </c>
      <c r="H44" s="31">
        <v>6</v>
      </c>
      <c r="I44" s="31">
        <v>2</v>
      </c>
      <c r="J44" s="31">
        <v>0</v>
      </c>
      <c r="K44" s="31">
        <v>4</v>
      </c>
    </row>
    <row r="45" spans="1:11" ht="15" thickBot="1">
      <c r="A45" s="61"/>
      <c r="B45" s="39" t="s">
        <v>53</v>
      </c>
      <c r="C45" s="34"/>
      <c r="D45" s="44" t="s">
        <v>46</v>
      </c>
      <c r="E45" s="44" t="s">
        <v>46</v>
      </c>
      <c r="F45" s="44" t="s">
        <v>46</v>
      </c>
      <c r="G45" s="44" t="s">
        <v>46</v>
      </c>
      <c r="H45" s="44" t="s">
        <v>46</v>
      </c>
      <c r="I45" s="44" t="s">
        <v>46</v>
      </c>
      <c r="J45" s="44" t="s">
        <v>46</v>
      </c>
      <c r="K45" s="44" t="s">
        <v>46</v>
      </c>
    </row>
    <row r="47" ht="15">
      <c r="A47" s="45" t="s">
        <v>54</v>
      </c>
    </row>
    <row r="48" ht="15">
      <c r="A48" s="46" t="s">
        <v>55</v>
      </c>
    </row>
    <row r="49" ht="15">
      <c r="A49" s="46"/>
    </row>
    <row r="50" ht="15">
      <c r="A50" s="47" t="s">
        <v>56</v>
      </c>
    </row>
    <row r="51" spans="1:11" ht="78" customHeight="1">
      <c r="A51" s="48" t="s">
        <v>57</v>
      </c>
      <c r="B51" s="48"/>
      <c r="C51" s="48"/>
      <c r="D51" s="48"/>
      <c r="E51" s="48"/>
      <c r="F51" s="48"/>
      <c r="G51" s="48"/>
      <c r="H51" s="48"/>
      <c r="I51" s="48"/>
      <c r="J51" s="48"/>
      <c r="K51" s="48"/>
    </row>
    <row r="52" spans="1:11" ht="14.25">
      <c r="A52" s="48"/>
      <c r="B52" s="48"/>
      <c r="C52" s="48"/>
      <c r="D52" s="48"/>
      <c r="E52" s="48"/>
      <c r="F52" s="48"/>
      <c r="G52" s="48"/>
      <c r="H52" s="48"/>
      <c r="I52" s="48"/>
      <c r="J52" s="48"/>
      <c r="K52" s="48"/>
    </row>
  </sheetData>
  <sheetProtection/>
  <mergeCells count="7">
    <mergeCell ref="A51:K52"/>
    <mergeCell ref="A3:K3"/>
    <mergeCell ref="A7:A13"/>
    <mergeCell ref="A14:A20"/>
    <mergeCell ref="A21:A35"/>
    <mergeCell ref="A39:A41"/>
    <mergeCell ref="A43:A45"/>
  </mergeCells>
  <printOptions/>
  <pageMargins left="1.2" right="0.1968503937007874" top="0.51" bottom="0.34" header="0.31496062992125984" footer="0.31496062992125984"/>
  <pageSetup fitToHeight="2" fitToWidth="2" horizontalDpi="600" verticalDpi="600" orientation="landscape" paperSize="9" scale="60" r:id="rId1"/>
  <rowBreaks count="1" manualBreakCount="1">
    <brk id="35" max="10" man="1"/>
  </rowBreaks>
  <colBreaks count="2" manualBreakCount="2">
    <brk id="11" max="53" man="1"/>
    <brk id="75" max="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Splošna bolnišnica Slovenj Gradec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Dretnik</dc:creator>
  <cp:keywords/>
  <dc:description/>
  <cp:lastModifiedBy>Mateja Rihter</cp:lastModifiedBy>
  <cp:lastPrinted>2019-01-15T13:03:20Z</cp:lastPrinted>
  <dcterms:created xsi:type="dcterms:W3CDTF">2019-01-15T13:02:25Z</dcterms:created>
  <dcterms:modified xsi:type="dcterms:W3CDTF">2019-01-17T07:33:50Z</dcterms:modified>
  <cp:category/>
  <cp:version/>
  <cp:contentType/>
  <cp:contentStatus/>
</cp:coreProperties>
</file>